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OTAL DATA" sheetId="1" r:id="rId1"/>
  </sheets>
  <definedNames/>
  <calcPr fullCalcOnLoad="1"/>
</workbook>
</file>

<file path=xl/sharedStrings.xml><?xml version="1.0" encoding="utf-8"?>
<sst xmlns="http://schemas.openxmlformats.org/spreadsheetml/2006/main" count="151" uniqueCount="143">
  <si>
    <t>SPECIES</t>
  </si>
  <si>
    <r>
      <rPr>
        <i/>
        <sz val="11"/>
        <color indexed="56"/>
        <rFont val="Calibri"/>
        <family val="2"/>
      </rPr>
      <t>NUM. OCCURRENCES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TOTAL</t>
    </r>
  </si>
  <si>
    <r>
      <rPr>
        <i/>
        <sz val="11"/>
        <color indexed="56"/>
        <rFont val="Calibri"/>
        <family val="2"/>
      </rPr>
      <t>NUM. OCCURRENCES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IN PA</t>
    </r>
  </si>
  <si>
    <r>
      <rPr>
        <i/>
        <sz val="11"/>
        <color indexed="10"/>
        <rFont val="Calibri"/>
        <family val="2"/>
      </rPr>
      <t xml:space="preserve">FREQ. OCCURRENCES IN PA VS. </t>
    </r>
    <r>
      <rPr>
        <b/>
        <sz val="11"/>
        <color indexed="10"/>
        <rFont val="Calibri"/>
        <family val="2"/>
      </rPr>
      <t xml:space="preserve">TOTAL  </t>
    </r>
  </si>
  <si>
    <r>
      <rPr>
        <i/>
        <sz val="11"/>
        <color indexed="56"/>
        <rFont val="Calibri"/>
        <family val="2"/>
      </rPr>
      <t>NUM. ECOG. UNITS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TOTAL (Iberian Peninsula)</t>
    </r>
  </si>
  <si>
    <r>
      <rPr>
        <i/>
        <sz val="11"/>
        <color indexed="10"/>
        <rFont val="Calibri"/>
        <family val="2"/>
      </rPr>
      <t>FREQ. ECOG. UNITS</t>
    </r>
    <r>
      <rPr>
        <sz val="11"/>
        <color indexed="10"/>
        <rFont val="Calibri"/>
        <family val="2"/>
      </rPr>
      <t xml:space="preserve"> IN PA VS. </t>
    </r>
    <r>
      <rPr>
        <b/>
        <sz val="11"/>
        <color indexed="10"/>
        <rFont val="Calibri"/>
        <family val="2"/>
      </rPr>
      <t xml:space="preserve">TOTAL  </t>
    </r>
  </si>
  <si>
    <t>Aegilops geniculata</t>
  </si>
  <si>
    <t>Aegilops lorentii</t>
  </si>
  <si>
    <t>Aegilops neglecta</t>
  </si>
  <si>
    <t>Aegilops triuncialis</t>
  </si>
  <si>
    <t>Aegilops ventricosa</t>
  </si>
  <si>
    <t>Allium ampeloprasum</t>
  </si>
  <si>
    <t>Allium commutatum</t>
  </si>
  <si>
    <t>Allium grossi</t>
  </si>
  <si>
    <t>Allium melananthum</t>
  </si>
  <si>
    <t>Allium palentinum</t>
  </si>
  <si>
    <t>Allium pruinatum</t>
  </si>
  <si>
    <t>Allium pyrenaicum</t>
  </si>
  <si>
    <t>Allium rouyi</t>
  </si>
  <si>
    <t>Allium schmitzii</t>
  </si>
  <si>
    <t>Allium schoenoprasum</t>
  </si>
  <si>
    <t>Allium sphaerocephalon</t>
  </si>
  <si>
    <t>Allium stearnii</t>
  </si>
  <si>
    <t>Allium subhirsutum</t>
  </si>
  <si>
    <t>Apium bermejoi</t>
  </si>
  <si>
    <t>Apium graveolens</t>
  </si>
  <si>
    <t>Asparagus acutifolius</t>
  </si>
  <si>
    <t>Asparagus albus</t>
  </si>
  <si>
    <t>Asparagus aphyllus</t>
  </si>
  <si>
    <t>Asparagus arborescens</t>
  </si>
  <si>
    <t>Asparagus fallax</t>
  </si>
  <si>
    <t>Asparagus maritimus</t>
  </si>
  <si>
    <t>Asparagus nesiotes</t>
  </si>
  <si>
    <t>Asparagus officinalis</t>
  </si>
  <si>
    <t>Asparagus pastorianus</t>
  </si>
  <si>
    <t>Asparagus plocamoides</t>
  </si>
  <si>
    <t>Asparagus stipularis</t>
  </si>
  <si>
    <t>Avena fatua</t>
  </si>
  <si>
    <t>Avena lusitanica</t>
  </si>
  <si>
    <t>Avena prostrata</t>
  </si>
  <si>
    <t>Avena sterilis</t>
  </si>
  <si>
    <t xml:space="preserve">Beta macrocarpa </t>
  </si>
  <si>
    <t>Beta maritima</t>
  </si>
  <si>
    <t>Borago officinalis</t>
  </si>
  <si>
    <t>Brassica balearica</t>
  </si>
  <si>
    <t>Brassica barrelieri</t>
  </si>
  <si>
    <t>Brassica montana</t>
  </si>
  <si>
    <t>Brassica napus</t>
  </si>
  <si>
    <t>Brassica nigra</t>
  </si>
  <si>
    <t>Brassica oleracea</t>
  </si>
  <si>
    <t>Brassica repanda</t>
  </si>
  <si>
    <t>Capsella bursa-pastoris</t>
  </si>
  <si>
    <t>Cicer canariensis</t>
  </si>
  <si>
    <t>-</t>
  </si>
  <si>
    <t xml:space="preserve">Cichorium intybus </t>
  </si>
  <si>
    <t>Cichorium spinosum</t>
  </si>
  <si>
    <t>Cyanara alba</t>
  </si>
  <si>
    <t>Cyanara algarbiensis</t>
  </si>
  <si>
    <t>Cyanara cardunculus</t>
  </si>
  <si>
    <t>Cyanara humilis</t>
  </si>
  <si>
    <t>Cyanara scolymus</t>
  </si>
  <si>
    <t>Cyanara tournefortii</t>
  </si>
  <si>
    <t>Daucus arcanus</t>
  </si>
  <si>
    <t>Daucus carota</t>
  </si>
  <si>
    <t>Diplotaxis erucoides</t>
  </si>
  <si>
    <t>Diplotaxis muralis</t>
  </si>
  <si>
    <t>Diplotaxis tenuifolia</t>
  </si>
  <si>
    <t>Erucastrum gallicum</t>
  </si>
  <si>
    <t>Hordeum bulbosum</t>
  </si>
  <si>
    <t>Hordeum dictichon</t>
  </si>
  <si>
    <t>Lactuca livida</t>
  </si>
  <si>
    <t>Lactuca perennis</t>
  </si>
  <si>
    <t>Lactuca saligna</t>
  </si>
  <si>
    <t>Lactuca serriola</t>
  </si>
  <si>
    <t>Lactuca virosa</t>
  </si>
  <si>
    <t>Lathyrus annus</t>
  </si>
  <si>
    <t>Lathyrus bahuini</t>
  </si>
  <si>
    <t>Lathyrus cirrhosus</t>
  </si>
  <si>
    <t>Lathyrus clymenum</t>
  </si>
  <si>
    <t>Lathyrus latifolius</t>
  </si>
  <si>
    <t>Lathyrus nudicaulis</t>
  </si>
  <si>
    <t>Lathyrus ochrus</t>
  </si>
  <si>
    <t>Lathyrus pisiformis</t>
  </si>
  <si>
    <t>Lathyrus pulcher</t>
  </si>
  <si>
    <t>Lathyrus sativus</t>
  </si>
  <si>
    <t>Lathyrus sylvestris</t>
  </si>
  <si>
    <t>Lathyrus tingitanus</t>
  </si>
  <si>
    <t>Lathyrus tuberosus</t>
  </si>
  <si>
    <t>Lathyrus vivantii</t>
  </si>
  <si>
    <t>Lens ervoides</t>
  </si>
  <si>
    <t>Lens nigricans</t>
  </si>
  <si>
    <t>Malus sylvestris</t>
  </si>
  <si>
    <t>Moricandia arvensis</t>
  </si>
  <si>
    <t>Olea europaea</t>
  </si>
  <si>
    <t>Patellifolia patellaris</t>
  </si>
  <si>
    <t>Patellifolia procumbens</t>
  </si>
  <si>
    <t>Pisum sativum</t>
  </si>
  <si>
    <t>Prunus avium</t>
  </si>
  <si>
    <t>Prunus insititia</t>
  </si>
  <si>
    <t>Prunus lusitanica</t>
  </si>
  <si>
    <t>Prunus mahaleb</t>
  </si>
  <si>
    <t>Prunus ramburii</t>
  </si>
  <si>
    <t>Prunus spinosa</t>
  </si>
  <si>
    <t>Pyrus bourgaeana</t>
  </si>
  <si>
    <t>Pyrus cordata</t>
  </si>
  <si>
    <t>Pyrus spinosa</t>
  </si>
  <si>
    <t>Raphanus sativus</t>
  </si>
  <si>
    <t>Sinapis alba</t>
  </si>
  <si>
    <t>Sinapis arvensis</t>
  </si>
  <si>
    <t>Solanum lidii</t>
  </si>
  <si>
    <t>Solanum vespertilio</t>
  </si>
  <si>
    <t>Vicia altissima</t>
  </si>
  <si>
    <t>Vicia amphicarpa</t>
  </si>
  <si>
    <t>Vicia angustifolia</t>
  </si>
  <si>
    <t>Vicia argentea</t>
  </si>
  <si>
    <t>Vicia articulata</t>
  </si>
  <si>
    <t>Vicia bifoliolata</t>
  </si>
  <si>
    <t>Vicia bithynica</t>
  </si>
  <si>
    <t>Vicia cordata</t>
  </si>
  <si>
    <t>Vicia ervilia</t>
  </si>
  <si>
    <t>Vicia glauca</t>
  </si>
  <si>
    <t>Vicia hybrida</t>
  </si>
  <si>
    <t>Vicia lathyroides</t>
  </si>
  <si>
    <t>Vicia lutea</t>
  </si>
  <si>
    <t>Vicia narbonensis</t>
  </si>
  <si>
    <t>Vicia pannonica</t>
  </si>
  <si>
    <t>Vicia peregrina</t>
  </si>
  <si>
    <t>Vicia pyrenaica</t>
  </si>
  <si>
    <t>Vicia sativa</t>
  </si>
  <si>
    <t>Vicia scandens</t>
  </si>
  <si>
    <t>Vicia sepium</t>
  </si>
  <si>
    <t>Vitis vinifera</t>
  </si>
  <si>
    <t>TOTAL RESULTS</t>
  </si>
  <si>
    <t>Media</t>
  </si>
  <si>
    <t>Des. Estándar</t>
  </si>
  <si>
    <t>Frequencies - MEAN</t>
  </si>
  <si>
    <t>Median</t>
  </si>
  <si>
    <t>Mode</t>
  </si>
  <si>
    <t>POPULATIONS</t>
  </si>
  <si>
    <t>SD</t>
  </si>
  <si>
    <t>Weighted mean</t>
  </si>
  <si>
    <t>Ecogeographic units</t>
  </si>
  <si>
    <r>
      <rPr>
        <i/>
        <sz val="11"/>
        <color indexed="56"/>
        <rFont val="Calibri"/>
        <family val="2"/>
      </rPr>
      <t>NUM. ECOG. UNITS</t>
    </r>
    <r>
      <rPr>
        <sz val="11"/>
        <color indexed="56"/>
        <rFont val="Calibri"/>
        <family val="2"/>
      </rPr>
      <t xml:space="preserve"> </t>
    </r>
    <r>
      <rPr>
        <i/>
        <sz val="11"/>
        <color indexed="56"/>
        <rFont val="Calibri"/>
        <family val="2"/>
      </rPr>
      <t>IN PA (Iberian Peninsula)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</si>
</sst>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56"/>
      <name val="Calibri"/>
      <family val="2"/>
    </font>
    <font>
      <sz val="11"/>
      <color indexed="56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3"/>
      <name val="Calibri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>
        <color rgb="FF3F3F3F"/>
      </right>
      <top style="medium"/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1" fillId="0" borderId="3" xfId="36" applyFont="1" applyAlignment="1">
      <alignment horizontal="center" vertical="center" wrapText="1"/>
    </xf>
    <xf numFmtId="0" fontId="42" fillId="0" borderId="3" xfId="36" applyFont="1" applyAlignment="1">
      <alignment horizontal="center" vertical="center" wrapText="1"/>
    </xf>
    <xf numFmtId="0" fontId="35" fillId="0" borderId="3" xfId="36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8" fillId="22" borderId="10" xfId="35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2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2" fontId="40" fillId="0" borderId="1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11.421875" defaultRowHeight="15"/>
  <cols>
    <col min="1" max="1" width="22.8515625" style="0" bestFit="1" customWidth="1"/>
    <col min="2" max="2" width="14.28125" style="0" customWidth="1"/>
    <col min="3" max="3" width="14.7109375" style="0" customWidth="1"/>
    <col min="4" max="4" width="17.421875" style="0" customWidth="1"/>
    <col min="5" max="5" width="15.8515625" style="0" customWidth="1"/>
    <col min="6" max="6" width="12.8515625" style="0" customWidth="1"/>
    <col min="7" max="7" width="17.57421875" style="0" customWidth="1"/>
    <col min="9" max="9" width="24.8515625" style="0" bestFit="1" customWidth="1"/>
    <col min="10" max="10" width="16.7109375" style="0" customWidth="1"/>
  </cols>
  <sheetData>
    <row r="1" spans="1:7" ht="60.7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142</v>
      </c>
      <c r="G1" s="3" t="s">
        <v>5</v>
      </c>
    </row>
    <row r="2" spans="1:10" ht="16.5" thickBot="1" thickTop="1">
      <c r="A2" s="4" t="s">
        <v>6</v>
      </c>
      <c r="B2">
        <v>1273</v>
      </c>
      <c r="C2">
        <v>493</v>
      </c>
      <c r="D2" s="9">
        <f aca="true" t="shared" si="0" ref="D2:D64">C2/B2</f>
        <v>0.38727415553809896</v>
      </c>
      <c r="E2">
        <v>26</v>
      </c>
      <c r="F2">
        <v>24</v>
      </c>
      <c r="G2" s="9">
        <f aca="true" t="shared" si="1" ref="G2:G47">F2/E2</f>
        <v>0.9230769230769231</v>
      </c>
      <c r="I2" s="10" t="s">
        <v>138</v>
      </c>
      <c r="J2" s="11"/>
    </row>
    <row r="3" spans="1:10" ht="15.75" thickTop="1">
      <c r="A3" s="4" t="s">
        <v>7</v>
      </c>
      <c r="B3">
        <v>11</v>
      </c>
      <c r="C3">
        <v>6</v>
      </c>
      <c r="D3" s="9">
        <f t="shared" si="0"/>
        <v>0.5454545454545454</v>
      </c>
      <c r="E3">
        <v>10</v>
      </c>
      <c r="F3">
        <v>6</v>
      </c>
      <c r="G3" s="9">
        <f t="shared" si="1"/>
        <v>0.6</v>
      </c>
      <c r="I3" s="12" t="s">
        <v>135</v>
      </c>
      <c r="J3" s="13">
        <f>AVERAGE(D2:D126)</f>
        <v>0.3688915701544493</v>
      </c>
    </row>
    <row r="4" spans="1:10" ht="15">
      <c r="A4" s="4" t="s">
        <v>8</v>
      </c>
      <c r="B4">
        <v>387</v>
      </c>
      <c r="C4">
        <v>200</v>
      </c>
      <c r="D4" s="9">
        <f t="shared" si="0"/>
        <v>0.5167958656330749</v>
      </c>
      <c r="E4">
        <v>20</v>
      </c>
      <c r="F4">
        <v>19</v>
      </c>
      <c r="G4" s="9">
        <f t="shared" si="1"/>
        <v>0.95</v>
      </c>
      <c r="I4" s="12"/>
      <c r="J4" s="13"/>
    </row>
    <row r="5" spans="1:10" ht="15">
      <c r="A5" s="4" t="s">
        <v>9</v>
      </c>
      <c r="B5">
        <v>598</v>
      </c>
      <c r="C5">
        <v>264</v>
      </c>
      <c r="D5" s="9">
        <f t="shared" si="0"/>
        <v>0.4414715719063545</v>
      </c>
      <c r="E5">
        <v>24</v>
      </c>
      <c r="F5">
        <v>20</v>
      </c>
      <c r="G5" s="9">
        <f t="shared" si="1"/>
        <v>0.8333333333333334</v>
      </c>
      <c r="I5" s="12" t="s">
        <v>139</v>
      </c>
      <c r="J5" s="13">
        <f>STDEV(D2:D126)</f>
        <v>0.24413823969953957</v>
      </c>
    </row>
    <row r="6" spans="1:10" ht="15">
      <c r="A6" s="4" t="s">
        <v>10</v>
      </c>
      <c r="B6">
        <v>79</v>
      </c>
      <c r="C6">
        <v>35</v>
      </c>
      <c r="D6" s="9">
        <f t="shared" si="0"/>
        <v>0.4430379746835443</v>
      </c>
      <c r="E6">
        <v>20</v>
      </c>
      <c r="F6">
        <v>14</v>
      </c>
      <c r="G6" s="9">
        <f t="shared" si="1"/>
        <v>0.7</v>
      </c>
      <c r="I6" s="12"/>
      <c r="J6" s="13"/>
    </row>
    <row r="7" spans="1:10" ht="15">
      <c r="A7" s="4" t="s">
        <v>11</v>
      </c>
      <c r="B7">
        <v>70</v>
      </c>
      <c r="C7">
        <v>19</v>
      </c>
      <c r="D7" s="9">
        <f t="shared" si="0"/>
        <v>0.2714285714285714</v>
      </c>
      <c r="E7">
        <v>26</v>
      </c>
      <c r="F7">
        <v>9</v>
      </c>
      <c r="G7" s="9">
        <f t="shared" si="1"/>
        <v>0.34615384615384615</v>
      </c>
      <c r="I7" s="12" t="s">
        <v>136</v>
      </c>
      <c r="J7" s="13">
        <f>MEDIAN(D2:D126)</f>
        <v>0.3319327731092437</v>
      </c>
    </row>
    <row r="8" spans="1:10" ht="15">
      <c r="A8" s="4" t="s">
        <v>12</v>
      </c>
      <c r="B8">
        <v>6</v>
      </c>
      <c r="C8">
        <v>1</v>
      </c>
      <c r="D8" s="9">
        <f t="shared" si="0"/>
        <v>0.16666666666666666</v>
      </c>
      <c r="E8">
        <v>5</v>
      </c>
      <c r="F8">
        <v>0</v>
      </c>
      <c r="G8" s="9">
        <f t="shared" si="1"/>
        <v>0</v>
      </c>
      <c r="I8" s="12"/>
      <c r="J8" s="13"/>
    </row>
    <row r="9" spans="1:10" ht="15">
      <c r="A9" s="4" t="s">
        <v>13</v>
      </c>
      <c r="B9">
        <v>1</v>
      </c>
      <c r="C9">
        <v>1</v>
      </c>
      <c r="D9" s="9">
        <f t="shared" si="0"/>
        <v>1</v>
      </c>
      <c r="E9">
        <v>1</v>
      </c>
      <c r="F9">
        <v>1</v>
      </c>
      <c r="G9" s="9">
        <f t="shared" si="1"/>
        <v>1</v>
      </c>
      <c r="I9" s="12" t="s">
        <v>137</v>
      </c>
      <c r="J9" s="13">
        <f>MODE(D2:D126)</f>
        <v>0</v>
      </c>
    </row>
    <row r="10" spans="1:10" ht="15">
      <c r="A10" t="s">
        <v>14</v>
      </c>
      <c r="B10">
        <v>7</v>
      </c>
      <c r="C10">
        <v>2</v>
      </c>
      <c r="D10" s="9">
        <f t="shared" si="0"/>
        <v>0.2857142857142857</v>
      </c>
      <c r="E10">
        <v>2</v>
      </c>
      <c r="F10">
        <v>1</v>
      </c>
      <c r="G10" s="9">
        <f t="shared" si="1"/>
        <v>0.5</v>
      </c>
      <c r="I10" s="12"/>
      <c r="J10" s="13"/>
    </row>
    <row r="11" spans="1:10" ht="15.75" thickBot="1">
      <c r="A11" s="4" t="s">
        <v>15</v>
      </c>
      <c r="B11">
        <v>14</v>
      </c>
      <c r="C11">
        <v>10</v>
      </c>
      <c r="D11" s="9">
        <f t="shared" si="0"/>
        <v>0.7142857142857143</v>
      </c>
      <c r="E11">
        <v>6</v>
      </c>
      <c r="F11">
        <v>3</v>
      </c>
      <c r="G11" s="9">
        <f t="shared" si="1"/>
        <v>0.5</v>
      </c>
      <c r="I11" s="14" t="s">
        <v>140</v>
      </c>
      <c r="J11" s="15">
        <f>SUM(C2:C126)/B127</f>
        <v>0.41761636401586305</v>
      </c>
    </row>
    <row r="12" spans="1:7" ht="15">
      <c r="A12" s="4" t="s">
        <v>16</v>
      </c>
      <c r="B12">
        <v>1</v>
      </c>
      <c r="C12">
        <v>0</v>
      </c>
      <c r="D12" s="9">
        <f t="shared" si="0"/>
        <v>0</v>
      </c>
      <c r="E12">
        <v>1</v>
      </c>
      <c r="F12">
        <v>1</v>
      </c>
      <c r="G12" s="9">
        <f t="shared" si="1"/>
        <v>1</v>
      </c>
    </row>
    <row r="13" spans="1:7" ht="15">
      <c r="A13" s="4" t="s">
        <v>17</v>
      </c>
      <c r="B13">
        <v>2</v>
      </c>
      <c r="C13">
        <v>1</v>
      </c>
      <c r="D13" s="9">
        <f t="shared" si="0"/>
        <v>0.5</v>
      </c>
      <c r="E13">
        <v>2</v>
      </c>
      <c r="F13">
        <v>1</v>
      </c>
      <c r="G13" s="9">
        <f t="shared" si="1"/>
        <v>0.5</v>
      </c>
    </row>
    <row r="14" spans="1:7" ht="15">
      <c r="A14" s="4" t="s">
        <v>18</v>
      </c>
      <c r="B14">
        <v>1</v>
      </c>
      <c r="C14">
        <v>1</v>
      </c>
      <c r="D14" s="9">
        <f t="shared" si="0"/>
        <v>1</v>
      </c>
      <c r="E14">
        <v>1</v>
      </c>
      <c r="F14">
        <v>1</v>
      </c>
      <c r="G14" s="9">
        <f t="shared" si="1"/>
        <v>1</v>
      </c>
    </row>
    <row r="15" spans="1:7" ht="15.75" thickBot="1">
      <c r="A15" s="4" t="s">
        <v>19</v>
      </c>
      <c r="B15">
        <v>2</v>
      </c>
      <c r="C15">
        <v>0</v>
      </c>
      <c r="D15" s="9">
        <f t="shared" si="0"/>
        <v>0</v>
      </c>
      <c r="E15">
        <v>2</v>
      </c>
      <c r="F15">
        <v>0</v>
      </c>
      <c r="G15" s="9">
        <f t="shared" si="1"/>
        <v>0</v>
      </c>
    </row>
    <row r="16" spans="1:10" ht="15.75" thickBot="1">
      <c r="A16" s="4" t="s">
        <v>20</v>
      </c>
      <c r="B16">
        <v>25</v>
      </c>
      <c r="C16">
        <v>16</v>
      </c>
      <c r="D16" s="9">
        <f t="shared" si="0"/>
        <v>0.64</v>
      </c>
      <c r="E16">
        <v>8</v>
      </c>
      <c r="F16">
        <v>6</v>
      </c>
      <c r="G16" s="9">
        <f t="shared" si="1"/>
        <v>0.75</v>
      </c>
      <c r="I16" s="10" t="s">
        <v>141</v>
      </c>
      <c r="J16" s="11"/>
    </row>
    <row r="17" spans="1:10" ht="15.75" thickTop="1">
      <c r="A17" s="4" t="s">
        <v>21</v>
      </c>
      <c r="B17">
        <v>163</v>
      </c>
      <c r="C17">
        <v>63</v>
      </c>
      <c r="D17" s="9">
        <f t="shared" si="0"/>
        <v>0.38650306748466257</v>
      </c>
      <c r="E17">
        <v>27</v>
      </c>
      <c r="F17">
        <v>23</v>
      </c>
      <c r="G17" s="9">
        <f t="shared" si="1"/>
        <v>0.8518518518518519</v>
      </c>
      <c r="I17" s="12" t="s">
        <v>133</v>
      </c>
      <c r="J17" s="13">
        <f>AVERAGE(G2:G25,G27,G29,G31:G47,G49:G89,G91:G103,G106:G123,G125:G126)</f>
        <v>0.6468116541911602</v>
      </c>
    </row>
    <row r="18" spans="1:10" ht="15">
      <c r="A18" s="4" t="s">
        <v>22</v>
      </c>
      <c r="B18">
        <v>1</v>
      </c>
      <c r="C18">
        <v>0</v>
      </c>
      <c r="D18" s="9">
        <f t="shared" si="0"/>
        <v>0</v>
      </c>
      <c r="E18">
        <v>1</v>
      </c>
      <c r="F18">
        <v>0</v>
      </c>
      <c r="G18" s="9">
        <f t="shared" si="1"/>
        <v>0</v>
      </c>
      <c r="I18" s="12"/>
      <c r="J18" s="13"/>
    </row>
    <row r="19" spans="1:10" ht="15.75" thickBot="1">
      <c r="A19" s="4" t="s">
        <v>23</v>
      </c>
      <c r="B19">
        <v>6</v>
      </c>
      <c r="C19">
        <v>1</v>
      </c>
      <c r="D19" s="9">
        <f t="shared" si="0"/>
        <v>0.16666666666666666</v>
      </c>
      <c r="E19">
        <v>2</v>
      </c>
      <c r="F19">
        <v>1</v>
      </c>
      <c r="G19" s="9">
        <f t="shared" si="1"/>
        <v>0.5</v>
      </c>
      <c r="I19" s="14" t="s">
        <v>134</v>
      </c>
      <c r="J19" s="15">
        <f>STDEV(G2:G25,G27,G29,G31:G47,G49:G89,G91:G103,G106:G123,G125:G126)</f>
        <v>0.26804184415862975</v>
      </c>
    </row>
    <row r="20" spans="1:7" ht="15">
      <c r="A20" s="4" t="s">
        <v>24</v>
      </c>
      <c r="B20">
        <v>4</v>
      </c>
      <c r="C20">
        <v>1</v>
      </c>
      <c r="D20" s="9">
        <f t="shared" si="0"/>
        <v>0.25</v>
      </c>
      <c r="E20">
        <v>3</v>
      </c>
      <c r="F20">
        <v>1</v>
      </c>
      <c r="G20" s="9">
        <f t="shared" si="1"/>
        <v>0.3333333333333333</v>
      </c>
    </row>
    <row r="21" spans="1:7" ht="15">
      <c r="A21" s="4" t="s">
        <v>25</v>
      </c>
      <c r="B21">
        <v>178</v>
      </c>
      <c r="C21">
        <v>28</v>
      </c>
      <c r="D21" s="9">
        <f t="shared" si="0"/>
        <v>0.15730337078651685</v>
      </c>
      <c r="E21">
        <v>26</v>
      </c>
      <c r="F21">
        <v>13</v>
      </c>
      <c r="G21" s="9">
        <f t="shared" si="1"/>
        <v>0.5</v>
      </c>
    </row>
    <row r="22" spans="1:7" ht="15">
      <c r="A22" s="4" t="s">
        <v>26</v>
      </c>
      <c r="B22">
        <v>2282</v>
      </c>
      <c r="C22">
        <v>1234</v>
      </c>
      <c r="D22" s="9">
        <f t="shared" si="0"/>
        <v>0.5407537248028046</v>
      </c>
      <c r="E22">
        <v>27</v>
      </c>
      <c r="F22">
        <v>25</v>
      </c>
      <c r="G22" s="9">
        <f t="shared" si="1"/>
        <v>0.9259259259259259</v>
      </c>
    </row>
    <row r="23" spans="1:7" ht="15">
      <c r="A23" s="4" t="s">
        <v>27</v>
      </c>
      <c r="B23">
        <v>1018</v>
      </c>
      <c r="C23">
        <v>450</v>
      </c>
      <c r="D23" s="9">
        <f t="shared" si="0"/>
        <v>0.44204322200392926</v>
      </c>
      <c r="E23">
        <v>23</v>
      </c>
      <c r="F23">
        <v>19</v>
      </c>
      <c r="G23" s="9">
        <f t="shared" si="1"/>
        <v>0.8260869565217391</v>
      </c>
    </row>
    <row r="24" spans="1:7" ht="15">
      <c r="A24" s="4" t="s">
        <v>28</v>
      </c>
      <c r="B24">
        <v>473</v>
      </c>
      <c r="C24">
        <v>202</v>
      </c>
      <c r="D24" s="9">
        <f t="shared" si="0"/>
        <v>0.427061310782241</v>
      </c>
      <c r="E24">
        <v>18</v>
      </c>
      <c r="F24">
        <v>14</v>
      </c>
      <c r="G24" s="9">
        <f t="shared" si="1"/>
        <v>0.7777777777777778</v>
      </c>
    </row>
    <row r="25" spans="1:7" ht="15">
      <c r="A25" s="4" t="s">
        <v>29</v>
      </c>
      <c r="B25">
        <v>128</v>
      </c>
      <c r="C25">
        <v>26</v>
      </c>
      <c r="D25" s="9">
        <f t="shared" si="0"/>
        <v>0.203125</v>
      </c>
      <c r="E25">
        <v>14</v>
      </c>
      <c r="F25">
        <v>8</v>
      </c>
      <c r="G25" s="9">
        <f t="shared" si="1"/>
        <v>0.5714285714285714</v>
      </c>
    </row>
    <row r="26" spans="1:7" ht="15">
      <c r="A26" s="4" t="s">
        <v>30</v>
      </c>
      <c r="B26">
        <v>1</v>
      </c>
      <c r="C26">
        <v>0</v>
      </c>
      <c r="D26" s="9">
        <f t="shared" si="0"/>
        <v>0</v>
      </c>
      <c r="E26">
        <v>0</v>
      </c>
      <c r="F26">
        <v>0</v>
      </c>
      <c r="G26" s="9">
        <v>0</v>
      </c>
    </row>
    <row r="27" spans="1:7" ht="15">
      <c r="A27" s="4" t="s">
        <v>31</v>
      </c>
      <c r="B27">
        <v>10</v>
      </c>
      <c r="C27">
        <v>2</v>
      </c>
      <c r="D27" s="9">
        <f t="shared" si="0"/>
        <v>0.2</v>
      </c>
      <c r="E27">
        <v>3</v>
      </c>
      <c r="F27">
        <v>2</v>
      </c>
      <c r="G27" s="9">
        <f t="shared" si="1"/>
        <v>0.6666666666666666</v>
      </c>
    </row>
    <row r="28" spans="1:7" ht="15">
      <c r="A28" s="4" t="s">
        <v>32</v>
      </c>
      <c r="B28">
        <v>2</v>
      </c>
      <c r="C28">
        <v>0</v>
      </c>
      <c r="D28" s="9">
        <f t="shared" si="0"/>
        <v>0</v>
      </c>
      <c r="E28">
        <v>0</v>
      </c>
      <c r="F28">
        <v>0</v>
      </c>
      <c r="G28" s="9">
        <v>0</v>
      </c>
    </row>
    <row r="29" spans="1:7" ht="15">
      <c r="A29" s="4" t="s">
        <v>33</v>
      </c>
      <c r="B29">
        <v>177</v>
      </c>
      <c r="C29">
        <v>34</v>
      </c>
      <c r="D29" s="9">
        <f t="shared" si="0"/>
        <v>0.192090395480226</v>
      </c>
      <c r="E29">
        <v>25</v>
      </c>
      <c r="F29">
        <v>16</v>
      </c>
      <c r="G29" s="9">
        <f t="shared" si="1"/>
        <v>0.64</v>
      </c>
    </row>
    <row r="30" spans="1:7" ht="15">
      <c r="A30" s="4" t="s">
        <v>34</v>
      </c>
      <c r="B30">
        <v>6</v>
      </c>
      <c r="C30">
        <v>0</v>
      </c>
      <c r="D30" s="9">
        <f t="shared" si="0"/>
        <v>0</v>
      </c>
      <c r="E30">
        <v>0</v>
      </c>
      <c r="F30">
        <v>0</v>
      </c>
      <c r="G30" s="9">
        <v>0</v>
      </c>
    </row>
    <row r="31" spans="1:7" ht="15">
      <c r="A31" s="4" t="s">
        <v>35</v>
      </c>
      <c r="B31">
        <v>2</v>
      </c>
      <c r="C31">
        <v>0</v>
      </c>
      <c r="D31" s="9">
        <f t="shared" si="0"/>
        <v>0</v>
      </c>
      <c r="E31">
        <v>1</v>
      </c>
      <c r="F31">
        <v>0</v>
      </c>
      <c r="G31" s="9">
        <f t="shared" si="1"/>
        <v>0</v>
      </c>
    </row>
    <row r="32" spans="1:7" ht="15">
      <c r="A32" s="4" t="s">
        <v>36</v>
      </c>
      <c r="B32">
        <v>1213</v>
      </c>
      <c r="C32">
        <v>421</v>
      </c>
      <c r="D32" s="9">
        <f t="shared" si="0"/>
        <v>0.34707337180544107</v>
      </c>
      <c r="E32">
        <v>20</v>
      </c>
      <c r="F32">
        <v>18</v>
      </c>
      <c r="G32" s="9">
        <f t="shared" si="1"/>
        <v>0.9</v>
      </c>
    </row>
    <row r="33" spans="1:7" ht="15">
      <c r="A33" s="4" t="s">
        <v>37</v>
      </c>
      <c r="B33">
        <v>123</v>
      </c>
      <c r="C33">
        <v>34</v>
      </c>
      <c r="D33" s="9">
        <f t="shared" si="0"/>
        <v>0.2764227642276423</v>
      </c>
      <c r="E33">
        <v>24</v>
      </c>
      <c r="F33">
        <v>16</v>
      </c>
      <c r="G33" s="9">
        <f t="shared" si="1"/>
        <v>0.6666666666666666</v>
      </c>
    </row>
    <row r="34" spans="1:7" ht="15">
      <c r="A34" s="4" t="s">
        <v>38</v>
      </c>
      <c r="B34">
        <v>74</v>
      </c>
      <c r="C34">
        <v>35</v>
      </c>
      <c r="D34" s="9">
        <f t="shared" si="0"/>
        <v>0.47297297297297297</v>
      </c>
      <c r="E34">
        <v>9</v>
      </c>
      <c r="F34">
        <v>9</v>
      </c>
      <c r="G34" s="9">
        <f t="shared" si="1"/>
        <v>1</v>
      </c>
    </row>
    <row r="35" spans="1:7" ht="15">
      <c r="A35" s="4" t="s">
        <v>39</v>
      </c>
      <c r="B35">
        <v>8</v>
      </c>
      <c r="C35">
        <v>2</v>
      </c>
      <c r="D35" s="9">
        <f t="shared" si="0"/>
        <v>0.25</v>
      </c>
      <c r="E35">
        <v>3</v>
      </c>
      <c r="F35">
        <v>2</v>
      </c>
      <c r="G35" s="9">
        <f t="shared" si="1"/>
        <v>0.6666666666666666</v>
      </c>
    </row>
    <row r="36" spans="1:7" ht="15">
      <c r="A36" s="4" t="s">
        <v>40</v>
      </c>
      <c r="B36">
        <v>1094</v>
      </c>
      <c r="C36">
        <v>352</v>
      </c>
      <c r="D36" s="9">
        <f t="shared" si="0"/>
        <v>0.3217550274223035</v>
      </c>
      <c r="E36">
        <v>26</v>
      </c>
      <c r="F36">
        <v>22</v>
      </c>
      <c r="G36" s="9">
        <f t="shared" si="1"/>
        <v>0.8461538461538461</v>
      </c>
    </row>
    <row r="37" spans="1:7" ht="15">
      <c r="A37" s="4" t="s">
        <v>41</v>
      </c>
      <c r="B37">
        <v>67</v>
      </c>
      <c r="C37">
        <v>11</v>
      </c>
      <c r="D37" s="9">
        <f t="shared" si="0"/>
        <v>0.16417910447761194</v>
      </c>
      <c r="E37">
        <v>11</v>
      </c>
      <c r="F37">
        <v>7</v>
      </c>
      <c r="G37" s="9">
        <f t="shared" si="1"/>
        <v>0.6363636363636364</v>
      </c>
    </row>
    <row r="38" spans="1:7" ht="15">
      <c r="A38" s="4" t="s">
        <v>42</v>
      </c>
      <c r="B38">
        <v>312</v>
      </c>
      <c r="C38">
        <v>58</v>
      </c>
      <c r="D38" s="9">
        <f t="shared" si="0"/>
        <v>0.1858974358974359</v>
      </c>
      <c r="E38">
        <v>25</v>
      </c>
      <c r="F38">
        <v>17</v>
      </c>
      <c r="G38" s="9">
        <f t="shared" si="1"/>
        <v>0.68</v>
      </c>
    </row>
    <row r="39" spans="1:7" ht="15">
      <c r="A39" s="4" t="s">
        <v>43</v>
      </c>
      <c r="B39">
        <v>203</v>
      </c>
      <c r="C39">
        <v>51</v>
      </c>
      <c r="D39" s="9">
        <f t="shared" si="0"/>
        <v>0.2512315270935961</v>
      </c>
      <c r="E39">
        <v>27</v>
      </c>
      <c r="F39">
        <v>22</v>
      </c>
      <c r="G39" s="9">
        <f t="shared" si="1"/>
        <v>0.8148148148148148</v>
      </c>
    </row>
    <row r="40" spans="1:7" ht="15">
      <c r="A40" s="4" t="s">
        <v>44</v>
      </c>
      <c r="B40">
        <v>8</v>
      </c>
      <c r="C40">
        <v>3</v>
      </c>
      <c r="D40" s="9">
        <f t="shared" si="0"/>
        <v>0.375</v>
      </c>
      <c r="E40">
        <v>3</v>
      </c>
      <c r="F40">
        <v>2</v>
      </c>
      <c r="G40" s="9">
        <f t="shared" si="1"/>
        <v>0.6666666666666666</v>
      </c>
    </row>
    <row r="41" spans="1:7" ht="15">
      <c r="A41" s="4" t="s">
        <v>45</v>
      </c>
      <c r="B41">
        <v>820</v>
      </c>
      <c r="C41">
        <v>415</v>
      </c>
      <c r="D41" s="9">
        <f t="shared" si="0"/>
        <v>0.5060975609756098</v>
      </c>
      <c r="E41">
        <v>23</v>
      </c>
      <c r="F41">
        <v>19</v>
      </c>
      <c r="G41" s="9">
        <f t="shared" si="1"/>
        <v>0.8260869565217391</v>
      </c>
    </row>
    <row r="42" spans="1:7" ht="15">
      <c r="A42" s="4" t="s">
        <v>46</v>
      </c>
      <c r="B42">
        <v>9</v>
      </c>
      <c r="C42">
        <v>5</v>
      </c>
      <c r="D42" s="9">
        <f t="shared" si="0"/>
        <v>0.5555555555555556</v>
      </c>
      <c r="E42">
        <v>5</v>
      </c>
      <c r="F42">
        <v>4</v>
      </c>
      <c r="G42" s="9">
        <f t="shared" si="1"/>
        <v>0.8</v>
      </c>
    </row>
    <row r="43" spans="1:7" ht="15">
      <c r="A43" s="4" t="s">
        <v>47</v>
      </c>
      <c r="B43">
        <v>78</v>
      </c>
      <c r="C43">
        <v>18</v>
      </c>
      <c r="D43" s="9">
        <f t="shared" si="0"/>
        <v>0.23076923076923078</v>
      </c>
      <c r="E43">
        <v>20</v>
      </c>
      <c r="F43">
        <v>10</v>
      </c>
      <c r="G43" s="9">
        <f t="shared" si="1"/>
        <v>0.5</v>
      </c>
    </row>
    <row r="44" spans="1:7" ht="15">
      <c r="A44" s="4" t="s">
        <v>48</v>
      </c>
      <c r="B44">
        <v>131</v>
      </c>
      <c r="C44">
        <v>35</v>
      </c>
      <c r="D44" s="9">
        <f t="shared" si="0"/>
        <v>0.26717557251908397</v>
      </c>
      <c r="E44">
        <v>24</v>
      </c>
      <c r="F44">
        <v>13</v>
      </c>
      <c r="G44" s="9">
        <f t="shared" si="1"/>
        <v>0.5416666666666666</v>
      </c>
    </row>
    <row r="45" spans="1:7" ht="15">
      <c r="A45" s="4" t="s">
        <v>49</v>
      </c>
      <c r="B45">
        <v>83</v>
      </c>
      <c r="C45">
        <v>13</v>
      </c>
      <c r="D45" s="9">
        <f t="shared" si="0"/>
        <v>0.1566265060240964</v>
      </c>
      <c r="E45">
        <v>24</v>
      </c>
      <c r="F45">
        <v>8</v>
      </c>
      <c r="G45" s="9">
        <f t="shared" si="1"/>
        <v>0.3333333333333333</v>
      </c>
    </row>
    <row r="46" spans="1:7" ht="15">
      <c r="A46" s="4" t="s">
        <v>50</v>
      </c>
      <c r="B46">
        <v>231</v>
      </c>
      <c r="C46">
        <v>149</v>
      </c>
      <c r="D46" s="9">
        <f t="shared" si="0"/>
        <v>0.645021645021645</v>
      </c>
      <c r="E46">
        <v>24</v>
      </c>
      <c r="F46">
        <v>20</v>
      </c>
      <c r="G46" s="9">
        <f t="shared" si="1"/>
        <v>0.8333333333333334</v>
      </c>
    </row>
    <row r="47" spans="1:7" ht="15">
      <c r="A47" s="4" t="s">
        <v>51</v>
      </c>
      <c r="B47">
        <v>1883</v>
      </c>
      <c r="C47">
        <v>714</v>
      </c>
      <c r="D47" s="9">
        <f t="shared" si="0"/>
        <v>0.379182156133829</v>
      </c>
      <c r="E47">
        <v>27</v>
      </c>
      <c r="F47">
        <v>26</v>
      </c>
      <c r="G47" s="9">
        <f t="shared" si="1"/>
        <v>0.9629629629629629</v>
      </c>
    </row>
    <row r="48" spans="1:7" ht="15">
      <c r="A48" s="4" t="s">
        <v>52</v>
      </c>
      <c r="B48">
        <v>17</v>
      </c>
      <c r="C48">
        <v>14</v>
      </c>
      <c r="D48" s="9">
        <f t="shared" si="0"/>
        <v>0.8235294117647058</v>
      </c>
      <c r="E48" t="s">
        <v>53</v>
      </c>
      <c r="F48" t="s">
        <v>53</v>
      </c>
      <c r="G48" s="9" t="s">
        <v>53</v>
      </c>
    </row>
    <row r="49" spans="1:7" ht="15">
      <c r="A49" s="4" t="s">
        <v>54</v>
      </c>
      <c r="B49">
        <v>635</v>
      </c>
      <c r="C49">
        <v>214</v>
      </c>
      <c r="D49" s="9">
        <f t="shared" si="0"/>
        <v>0.33700787401574805</v>
      </c>
      <c r="E49">
        <v>27</v>
      </c>
      <c r="F49">
        <v>27</v>
      </c>
      <c r="G49" s="9">
        <f aca="true" t="shared" si="2" ref="G49:G64">F49/E49</f>
        <v>1</v>
      </c>
    </row>
    <row r="50" spans="1:7" ht="15">
      <c r="A50" s="4" t="s">
        <v>55</v>
      </c>
      <c r="B50">
        <v>2</v>
      </c>
      <c r="C50">
        <v>1</v>
      </c>
      <c r="D50" s="9">
        <f t="shared" si="0"/>
        <v>0.5</v>
      </c>
      <c r="E50">
        <v>2</v>
      </c>
      <c r="F50">
        <v>1</v>
      </c>
      <c r="G50" s="9">
        <f t="shared" si="2"/>
        <v>0.5</v>
      </c>
    </row>
    <row r="51" spans="1:7" ht="15">
      <c r="A51" s="4" t="s">
        <v>56</v>
      </c>
      <c r="B51">
        <v>21</v>
      </c>
      <c r="C51">
        <v>9</v>
      </c>
      <c r="D51" s="9">
        <f t="shared" si="0"/>
        <v>0.42857142857142855</v>
      </c>
      <c r="E51">
        <v>6</v>
      </c>
      <c r="F51">
        <v>3</v>
      </c>
      <c r="G51" s="9">
        <f t="shared" si="2"/>
        <v>0.5</v>
      </c>
    </row>
    <row r="52" spans="1:7" ht="15">
      <c r="A52" s="4" t="s">
        <v>57</v>
      </c>
      <c r="B52">
        <v>52</v>
      </c>
      <c r="C52">
        <v>11</v>
      </c>
      <c r="D52" s="9">
        <f t="shared" si="0"/>
        <v>0.21153846153846154</v>
      </c>
      <c r="E52">
        <v>7</v>
      </c>
      <c r="F52">
        <v>4</v>
      </c>
      <c r="G52" s="9">
        <f t="shared" si="2"/>
        <v>0.5714285714285714</v>
      </c>
    </row>
    <row r="53" spans="1:7" ht="15">
      <c r="A53" s="4" t="s">
        <v>58</v>
      </c>
      <c r="B53">
        <v>202</v>
      </c>
      <c r="C53">
        <v>31</v>
      </c>
      <c r="D53" s="9">
        <f t="shared" si="0"/>
        <v>0.15346534653465346</v>
      </c>
      <c r="E53">
        <v>22</v>
      </c>
      <c r="F53">
        <v>13</v>
      </c>
      <c r="G53" s="9">
        <f t="shared" si="2"/>
        <v>0.5909090909090909</v>
      </c>
    </row>
    <row r="54" spans="1:7" ht="15">
      <c r="A54" s="4" t="s">
        <v>59</v>
      </c>
      <c r="B54">
        <v>658</v>
      </c>
      <c r="C54">
        <v>216</v>
      </c>
      <c r="D54" s="9">
        <f t="shared" si="0"/>
        <v>0.3282674772036474</v>
      </c>
      <c r="E54">
        <v>14</v>
      </c>
      <c r="F54">
        <v>12</v>
      </c>
      <c r="G54" s="9">
        <f t="shared" si="2"/>
        <v>0.8571428571428571</v>
      </c>
    </row>
    <row r="55" spans="1:7" ht="15">
      <c r="A55" s="4" t="s">
        <v>60</v>
      </c>
      <c r="B55">
        <v>17</v>
      </c>
      <c r="C55">
        <v>4</v>
      </c>
      <c r="D55" s="9">
        <f t="shared" si="0"/>
        <v>0.23529411764705882</v>
      </c>
      <c r="E55">
        <v>7</v>
      </c>
      <c r="F55">
        <v>3</v>
      </c>
      <c r="G55" s="9">
        <f t="shared" si="2"/>
        <v>0.42857142857142855</v>
      </c>
    </row>
    <row r="56" spans="1:7" ht="15">
      <c r="A56" s="4" t="s">
        <v>61</v>
      </c>
      <c r="B56">
        <v>5</v>
      </c>
      <c r="C56">
        <v>0</v>
      </c>
      <c r="D56" s="9">
        <f t="shared" si="0"/>
        <v>0</v>
      </c>
      <c r="E56">
        <v>2</v>
      </c>
      <c r="F56">
        <v>0</v>
      </c>
      <c r="G56" s="9">
        <f t="shared" si="2"/>
        <v>0</v>
      </c>
    </row>
    <row r="57" spans="1:7" ht="15">
      <c r="A57" s="4" t="s">
        <v>62</v>
      </c>
      <c r="B57">
        <v>1</v>
      </c>
      <c r="C57">
        <v>1</v>
      </c>
      <c r="D57" s="9">
        <f t="shared" si="0"/>
        <v>1</v>
      </c>
      <c r="E57">
        <v>1</v>
      </c>
      <c r="F57">
        <v>1</v>
      </c>
      <c r="G57" s="9">
        <f t="shared" si="2"/>
        <v>1</v>
      </c>
    </row>
    <row r="58" spans="1:7" ht="15">
      <c r="A58" s="4" t="s">
        <v>63</v>
      </c>
      <c r="B58">
        <v>1394</v>
      </c>
      <c r="C58">
        <v>473</v>
      </c>
      <c r="D58" s="9">
        <f t="shared" si="0"/>
        <v>0.33931133428981347</v>
      </c>
      <c r="E58">
        <v>27</v>
      </c>
      <c r="F58">
        <v>27</v>
      </c>
      <c r="G58" s="9">
        <f t="shared" si="2"/>
        <v>1</v>
      </c>
    </row>
    <row r="59" spans="1:7" ht="15">
      <c r="A59" s="4" t="s">
        <v>64</v>
      </c>
      <c r="B59">
        <v>571</v>
      </c>
      <c r="C59">
        <v>125</v>
      </c>
      <c r="D59" s="9">
        <f t="shared" si="0"/>
        <v>0.21891418563922943</v>
      </c>
      <c r="E59">
        <v>26</v>
      </c>
      <c r="F59">
        <v>20</v>
      </c>
      <c r="G59" s="9">
        <f t="shared" si="2"/>
        <v>0.7692307692307693</v>
      </c>
    </row>
    <row r="60" spans="1:7" ht="15">
      <c r="A60" s="4" t="s">
        <v>65</v>
      </c>
      <c r="B60">
        <v>83</v>
      </c>
      <c r="C60">
        <v>14</v>
      </c>
      <c r="D60" s="9">
        <f t="shared" si="0"/>
        <v>0.1686746987951807</v>
      </c>
      <c r="E60">
        <v>19</v>
      </c>
      <c r="F60">
        <v>8</v>
      </c>
      <c r="G60" s="9">
        <f t="shared" si="2"/>
        <v>0.42105263157894735</v>
      </c>
    </row>
    <row r="61" spans="1:7" ht="15">
      <c r="A61" s="4" t="s">
        <v>66</v>
      </c>
      <c r="B61">
        <v>33</v>
      </c>
      <c r="C61">
        <v>9</v>
      </c>
      <c r="D61" s="9">
        <f t="shared" si="0"/>
        <v>0.2727272727272727</v>
      </c>
      <c r="E61">
        <v>17</v>
      </c>
      <c r="F61">
        <v>6</v>
      </c>
      <c r="G61" s="9">
        <f t="shared" si="2"/>
        <v>0.35294117647058826</v>
      </c>
    </row>
    <row r="62" spans="1:7" ht="15">
      <c r="A62" s="4" t="s">
        <v>67</v>
      </c>
      <c r="B62">
        <v>3</v>
      </c>
      <c r="C62">
        <v>2</v>
      </c>
      <c r="D62" s="9">
        <f t="shared" si="0"/>
        <v>0.6666666666666666</v>
      </c>
      <c r="E62">
        <v>3</v>
      </c>
      <c r="F62">
        <v>2</v>
      </c>
      <c r="G62" s="9">
        <f t="shared" si="2"/>
        <v>0.6666666666666666</v>
      </c>
    </row>
    <row r="63" spans="1:7" ht="15">
      <c r="A63" s="4" t="s">
        <v>68</v>
      </c>
      <c r="B63">
        <v>71</v>
      </c>
      <c r="C63">
        <v>35</v>
      </c>
      <c r="D63" s="9">
        <f t="shared" si="0"/>
        <v>0.49295774647887325</v>
      </c>
      <c r="E63">
        <v>10</v>
      </c>
      <c r="F63">
        <v>7</v>
      </c>
      <c r="G63" s="9">
        <f t="shared" si="2"/>
        <v>0.7</v>
      </c>
    </row>
    <row r="64" spans="1:7" ht="15">
      <c r="A64" s="4" t="s">
        <v>69</v>
      </c>
      <c r="B64">
        <v>11</v>
      </c>
      <c r="C64">
        <v>2</v>
      </c>
      <c r="D64" s="9">
        <f t="shared" si="0"/>
        <v>0.18181818181818182</v>
      </c>
      <c r="E64">
        <v>8</v>
      </c>
      <c r="F64">
        <v>2</v>
      </c>
      <c r="G64" s="9">
        <f t="shared" si="2"/>
        <v>0.25</v>
      </c>
    </row>
    <row r="65" spans="1:7" ht="15">
      <c r="A65" s="4" t="s">
        <v>70</v>
      </c>
      <c r="B65">
        <v>1</v>
      </c>
      <c r="C65">
        <v>0</v>
      </c>
      <c r="D65" s="9">
        <v>0</v>
      </c>
      <c r="E65">
        <v>1</v>
      </c>
      <c r="F65">
        <v>0</v>
      </c>
      <c r="G65" s="9">
        <v>0</v>
      </c>
    </row>
    <row r="66" spans="1:7" ht="15">
      <c r="A66" s="4" t="s">
        <v>71</v>
      </c>
      <c r="B66">
        <v>103</v>
      </c>
      <c r="C66">
        <v>56</v>
      </c>
      <c r="D66" s="9">
        <v>0.5436893203883495</v>
      </c>
      <c r="E66">
        <v>17</v>
      </c>
      <c r="F66">
        <v>17</v>
      </c>
      <c r="G66" s="9">
        <v>1</v>
      </c>
    </row>
    <row r="67" spans="1:7" ht="15">
      <c r="A67" s="4" t="s">
        <v>72</v>
      </c>
      <c r="B67">
        <v>56</v>
      </c>
      <c r="C67">
        <v>13</v>
      </c>
      <c r="D67" s="9">
        <f aca="true" t="shared" si="3" ref="D67:D127">C67/B67</f>
        <v>0.23214285714285715</v>
      </c>
      <c r="E67">
        <v>19</v>
      </c>
      <c r="F67">
        <v>10</v>
      </c>
      <c r="G67" s="9">
        <f aca="true" t="shared" si="4" ref="G67:G103">F67/E67</f>
        <v>0.5263157894736842</v>
      </c>
    </row>
    <row r="68" spans="1:7" ht="15">
      <c r="A68" s="4" t="s">
        <v>73</v>
      </c>
      <c r="B68">
        <v>238</v>
      </c>
      <c r="C68">
        <v>79</v>
      </c>
      <c r="D68" s="9">
        <f t="shared" si="3"/>
        <v>0.3319327731092437</v>
      </c>
      <c r="E68">
        <v>27</v>
      </c>
      <c r="F68">
        <v>22</v>
      </c>
      <c r="G68" s="9">
        <f t="shared" si="4"/>
        <v>0.8148148148148148</v>
      </c>
    </row>
    <row r="69" spans="1:7" ht="15">
      <c r="A69" s="4" t="s">
        <v>74</v>
      </c>
      <c r="B69">
        <v>67</v>
      </c>
      <c r="C69">
        <v>19</v>
      </c>
      <c r="D69" s="9">
        <f t="shared" si="3"/>
        <v>0.2835820895522388</v>
      </c>
      <c r="E69">
        <v>21</v>
      </c>
      <c r="F69">
        <v>12</v>
      </c>
      <c r="G69" s="9">
        <f t="shared" si="4"/>
        <v>0.5714285714285714</v>
      </c>
    </row>
    <row r="70" spans="1:7" ht="15">
      <c r="A70" s="4" t="s">
        <v>75</v>
      </c>
      <c r="B70">
        <v>50</v>
      </c>
      <c r="C70">
        <v>12</v>
      </c>
      <c r="D70" s="9">
        <f t="shared" si="3"/>
        <v>0.24</v>
      </c>
      <c r="E70">
        <v>15</v>
      </c>
      <c r="F70">
        <v>8</v>
      </c>
      <c r="G70" s="9">
        <f t="shared" si="4"/>
        <v>0.5333333333333333</v>
      </c>
    </row>
    <row r="71" spans="1:7" ht="15">
      <c r="A71" s="4" t="s">
        <v>76</v>
      </c>
      <c r="B71">
        <v>7</v>
      </c>
      <c r="C71">
        <v>4</v>
      </c>
      <c r="D71" s="9">
        <f t="shared" si="3"/>
        <v>0.5714285714285714</v>
      </c>
      <c r="E71">
        <v>3</v>
      </c>
      <c r="F71">
        <v>2</v>
      </c>
      <c r="G71" s="9">
        <f t="shared" si="4"/>
        <v>0.6666666666666666</v>
      </c>
    </row>
    <row r="72" spans="1:7" ht="15">
      <c r="A72" s="4" t="s">
        <v>77</v>
      </c>
      <c r="B72">
        <v>10</v>
      </c>
      <c r="C72">
        <v>7</v>
      </c>
      <c r="D72" s="9">
        <f t="shared" si="3"/>
        <v>0.7</v>
      </c>
      <c r="E72">
        <v>5</v>
      </c>
      <c r="F72">
        <v>5</v>
      </c>
      <c r="G72" s="9">
        <f t="shared" si="4"/>
        <v>1</v>
      </c>
    </row>
    <row r="73" spans="1:7" ht="15">
      <c r="A73" s="4" t="s">
        <v>78</v>
      </c>
      <c r="B73">
        <v>246</v>
      </c>
      <c r="C73">
        <v>108</v>
      </c>
      <c r="D73" s="9">
        <f t="shared" si="3"/>
        <v>0.43902439024390244</v>
      </c>
      <c r="E73">
        <v>22</v>
      </c>
      <c r="F73">
        <v>16</v>
      </c>
      <c r="G73" s="9">
        <f t="shared" si="4"/>
        <v>0.7272727272727273</v>
      </c>
    </row>
    <row r="74" spans="1:7" ht="15">
      <c r="A74" s="4" t="s">
        <v>79</v>
      </c>
      <c r="B74">
        <v>184</v>
      </c>
      <c r="C74">
        <v>67</v>
      </c>
      <c r="D74" s="9">
        <f t="shared" si="3"/>
        <v>0.3641304347826087</v>
      </c>
      <c r="E74">
        <v>27</v>
      </c>
      <c r="F74">
        <v>21</v>
      </c>
      <c r="G74" s="9">
        <f t="shared" si="4"/>
        <v>0.7777777777777778</v>
      </c>
    </row>
    <row r="75" spans="1:7" ht="15">
      <c r="A75" s="4" t="s">
        <v>80</v>
      </c>
      <c r="B75">
        <v>18</v>
      </c>
      <c r="C75">
        <v>8</v>
      </c>
      <c r="D75" s="9">
        <f t="shared" si="3"/>
        <v>0.4444444444444444</v>
      </c>
      <c r="E75">
        <v>6</v>
      </c>
      <c r="F75">
        <v>5</v>
      </c>
      <c r="G75" s="9">
        <f t="shared" si="4"/>
        <v>0.8333333333333334</v>
      </c>
    </row>
    <row r="76" spans="1:7" ht="15">
      <c r="A76" s="4" t="s">
        <v>81</v>
      </c>
      <c r="B76">
        <v>46</v>
      </c>
      <c r="C76">
        <v>6</v>
      </c>
      <c r="D76" s="9">
        <f t="shared" si="3"/>
        <v>0.13043478260869565</v>
      </c>
      <c r="E76">
        <v>14</v>
      </c>
      <c r="F76">
        <v>4</v>
      </c>
      <c r="G76" s="9">
        <f t="shared" si="4"/>
        <v>0.2857142857142857</v>
      </c>
    </row>
    <row r="77" spans="1:7" ht="15">
      <c r="A77" s="4" t="s">
        <v>82</v>
      </c>
      <c r="B77">
        <v>4</v>
      </c>
      <c r="C77">
        <v>4</v>
      </c>
      <c r="D77" s="9">
        <f t="shared" si="3"/>
        <v>1</v>
      </c>
      <c r="E77">
        <v>3</v>
      </c>
      <c r="F77">
        <v>3</v>
      </c>
      <c r="G77" s="9">
        <f t="shared" si="4"/>
        <v>1</v>
      </c>
    </row>
    <row r="78" spans="1:7" ht="15">
      <c r="A78" s="4" t="s">
        <v>83</v>
      </c>
      <c r="B78">
        <v>16</v>
      </c>
      <c r="C78">
        <v>12</v>
      </c>
      <c r="D78" s="9">
        <f t="shared" si="3"/>
        <v>0.75</v>
      </c>
      <c r="E78">
        <v>8</v>
      </c>
      <c r="F78">
        <v>8</v>
      </c>
      <c r="G78" s="9">
        <f t="shared" si="4"/>
        <v>1</v>
      </c>
    </row>
    <row r="79" spans="1:7" ht="15">
      <c r="A79" s="4" t="s">
        <v>84</v>
      </c>
      <c r="B79">
        <v>149</v>
      </c>
      <c r="C79">
        <v>11</v>
      </c>
      <c r="D79" s="9">
        <f t="shared" si="3"/>
        <v>0.0738255033557047</v>
      </c>
      <c r="E79">
        <v>25</v>
      </c>
      <c r="F79">
        <v>9</v>
      </c>
      <c r="G79" s="9">
        <f t="shared" si="4"/>
        <v>0.36</v>
      </c>
    </row>
    <row r="80" spans="1:7" ht="15">
      <c r="A80" s="4" t="s">
        <v>85</v>
      </c>
      <c r="B80">
        <v>48</v>
      </c>
      <c r="C80">
        <v>12</v>
      </c>
      <c r="D80" s="9">
        <f t="shared" si="3"/>
        <v>0.25</v>
      </c>
      <c r="E80">
        <v>14</v>
      </c>
      <c r="F80">
        <v>5</v>
      </c>
      <c r="G80" s="9">
        <f t="shared" si="4"/>
        <v>0.35714285714285715</v>
      </c>
    </row>
    <row r="81" spans="1:7" ht="15">
      <c r="A81" s="4" t="s">
        <v>86</v>
      </c>
      <c r="B81">
        <v>68</v>
      </c>
      <c r="C81">
        <v>36</v>
      </c>
      <c r="D81" s="9">
        <f t="shared" si="3"/>
        <v>0.5294117647058824</v>
      </c>
      <c r="E81">
        <v>11</v>
      </c>
      <c r="F81">
        <v>9</v>
      </c>
      <c r="G81" s="9">
        <f t="shared" si="4"/>
        <v>0.8181818181818182</v>
      </c>
    </row>
    <row r="82" spans="1:7" ht="15">
      <c r="A82" s="4" t="s">
        <v>87</v>
      </c>
      <c r="B82">
        <v>24</v>
      </c>
      <c r="C82">
        <v>5</v>
      </c>
      <c r="D82" s="9">
        <f t="shared" si="3"/>
        <v>0.20833333333333334</v>
      </c>
      <c r="E82">
        <v>12</v>
      </c>
      <c r="F82">
        <v>5</v>
      </c>
      <c r="G82" s="9">
        <f t="shared" si="4"/>
        <v>0.4166666666666667</v>
      </c>
    </row>
    <row r="83" spans="1:7" ht="15">
      <c r="A83" s="4" t="s">
        <v>88</v>
      </c>
      <c r="B83">
        <v>11</v>
      </c>
      <c r="C83">
        <v>10</v>
      </c>
      <c r="D83" s="9">
        <f t="shared" si="3"/>
        <v>0.9090909090909091</v>
      </c>
      <c r="E83">
        <v>2</v>
      </c>
      <c r="F83">
        <v>2</v>
      </c>
      <c r="G83" s="9">
        <f t="shared" si="4"/>
        <v>1</v>
      </c>
    </row>
    <row r="84" spans="1:7" ht="15">
      <c r="A84" s="4" t="s">
        <v>89</v>
      </c>
      <c r="B84">
        <v>2</v>
      </c>
      <c r="C84">
        <v>1</v>
      </c>
      <c r="D84" s="9">
        <f t="shared" si="3"/>
        <v>0.5</v>
      </c>
      <c r="E84">
        <v>2</v>
      </c>
      <c r="F84">
        <v>1</v>
      </c>
      <c r="G84" s="9">
        <f t="shared" si="4"/>
        <v>0.5</v>
      </c>
    </row>
    <row r="85" spans="1:7" ht="15">
      <c r="A85" s="4" t="s">
        <v>90</v>
      </c>
      <c r="B85">
        <v>49</v>
      </c>
      <c r="C85">
        <v>22</v>
      </c>
      <c r="D85" s="9">
        <f t="shared" si="3"/>
        <v>0.4489795918367347</v>
      </c>
      <c r="E85">
        <v>16</v>
      </c>
      <c r="F85">
        <v>10</v>
      </c>
      <c r="G85" s="9">
        <f t="shared" si="4"/>
        <v>0.625</v>
      </c>
    </row>
    <row r="86" spans="1:7" ht="15">
      <c r="A86" s="4" t="s">
        <v>91</v>
      </c>
      <c r="B86">
        <v>36</v>
      </c>
      <c r="C86">
        <v>21</v>
      </c>
      <c r="D86" s="9">
        <f t="shared" si="3"/>
        <v>0.5833333333333334</v>
      </c>
      <c r="E86">
        <v>17</v>
      </c>
      <c r="F86">
        <v>10</v>
      </c>
      <c r="G86" s="9">
        <f t="shared" si="4"/>
        <v>0.5882352941176471</v>
      </c>
    </row>
    <row r="87" spans="1:7" ht="15">
      <c r="A87" s="4" t="s">
        <v>92</v>
      </c>
      <c r="B87">
        <v>222</v>
      </c>
      <c r="C87">
        <v>49</v>
      </c>
      <c r="D87" s="9">
        <f t="shared" si="3"/>
        <v>0.22072072072072071</v>
      </c>
      <c r="E87">
        <v>20</v>
      </c>
      <c r="F87">
        <v>12</v>
      </c>
      <c r="G87" s="9">
        <f t="shared" si="4"/>
        <v>0.6</v>
      </c>
    </row>
    <row r="88" spans="1:7" ht="15">
      <c r="A88" s="4" t="s">
        <v>93</v>
      </c>
      <c r="B88">
        <v>3044</v>
      </c>
      <c r="C88">
        <v>1261</v>
      </c>
      <c r="D88" s="9">
        <f t="shared" si="3"/>
        <v>0.414257555847569</v>
      </c>
      <c r="E88">
        <v>22</v>
      </c>
      <c r="F88">
        <v>18</v>
      </c>
      <c r="G88" s="9">
        <f t="shared" si="4"/>
        <v>0.8181818181818182</v>
      </c>
    </row>
    <row r="89" spans="1:7" ht="15">
      <c r="A89" s="4" t="s">
        <v>94</v>
      </c>
      <c r="B89">
        <v>28</v>
      </c>
      <c r="C89">
        <v>4</v>
      </c>
      <c r="D89" s="9">
        <f t="shared" si="3"/>
        <v>0.14285714285714285</v>
      </c>
      <c r="E89">
        <v>2</v>
      </c>
      <c r="F89">
        <v>2</v>
      </c>
      <c r="G89" s="9">
        <f t="shared" si="4"/>
        <v>1</v>
      </c>
    </row>
    <row r="90" spans="1:7" ht="15">
      <c r="A90" s="4" t="s">
        <v>95</v>
      </c>
      <c r="B90">
        <v>2</v>
      </c>
      <c r="C90">
        <v>0</v>
      </c>
      <c r="D90" s="9">
        <f t="shared" si="3"/>
        <v>0</v>
      </c>
      <c r="E90">
        <v>0</v>
      </c>
      <c r="F90">
        <v>0</v>
      </c>
      <c r="G90" s="9">
        <v>0</v>
      </c>
    </row>
    <row r="91" spans="1:7" ht="15">
      <c r="A91" s="4" t="s">
        <v>96</v>
      </c>
      <c r="B91">
        <v>374</v>
      </c>
      <c r="C91">
        <v>79</v>
      </c>
      <c r="D91" s="9">
        <f t="shared" si="3"/>
        <v>0.21122994652406418</v>
      </c>
      <c r="E91">
        <v>26</v>
      </c>
      <c r="F91">
        <v>23</v>
      </c>
      <c r="G91" s="9">
        <f t="shared" si="4"/>
        <v>0.8846153846153846</v>
      </c>
    </row>
    <row r="92" spans="1:7" ht="15">
      <c r="A92" s="4" t="s">
        <v>97</v>
      </c>
      <c r="B92">
        <v>116</v>
      </c>
      <c r="C92">
        <v>47</v>
      </c>
      <c r="D92" s="9">
        <f t="shared" si="3"/>
        <v>0.4051724137931034</v>
      </c>
      <c r="E92">
        <v>24</v>
      </c>
      <c r="F92">
        <v>18</v>
      </c>
      <c r="G92" s="9">
        <f t="shared" si="4"/>
        <v>0.75</v>
      </c>
    </row>
    <row r="93" spans="1:7" ht="15">
      <c r="A93" s="4" t="s">
        <v>98</v>
      </c>
      <c r="B93">
        <v>54</v>
      </c>
      <c r="C93">
        <v>27</v>
      </c>
      <c r="D93" s="9">
        <f t="shared" si="3"/>
        <v>0.5</v>
      </c>
      <c r="E93">
        <v>15</v>
      </c>
      <c r="F93">
        <v>10</v>
      </c>
      <c r="G93" s="9">
        <f t="shared" si="4"/>
        <v>0.6666666666666666</v>
      </c>
    </row>
    <row r="94" spans="1:7" ht="15">
      <c r="A94" s="4" t="s">
        <v>99</v>
      </c>
      <c r="B94">
        <v>26</v>
      </c>
      <c r="C94">
        <v>16</v>
      </c>
      <c r="D94" s="9">
        <f t="shared" si="3"/>
        <v>0.6153846153846154</v>
      </c>
      <c r="E94">
        <v>14</v>
      </c>
      <c r="F94">
        <v>10</v>
      </c>
      <c r="G94" s="9">
        <f t="shared" si="4"/>
        <v>0.7142857142857143</v>
      </c>
    </row>
    <row r="95" spans="1:7" ht="15">
      <c r="A95" s="4" t="s">
        <v>100</v>
      </c>
      <c r="B95">
        <v>153</v>
      </c>
      <c r="C95">
        <v>95</v>
      </c>
      <c r="D95" s="9">
        <f t="shared" si="3"/>
        <v>0.6209150326797386</v>
      </c>
      <c r="E95">
        <v>25</v>
      </c>
      <c r="F95">
        <v>22</v>
      </c>
      <c r="G95" s="9">
        <f t="shared" si="4"/>
        <v>0.88</v>
      </c>
    </row>
    <row r="96" spans="1:7" ht="15">
      <c r="A96" s="4" t="s">
        <v>101</v>
      </c>
      <c r="B96">
        <v>17</v>
      </c>
      <c r="C96">
        <v>13</v>
      </c>
      <c r="D96" s="9">
        <f t="shared" si="3"/>
        <v>0.7647058823529411</v>
      </c>
      <c r="E96">
        <v>4</v>
      </c>
      <c r="F96">
        <v>3</v>
      </c>
      <c r="G96" s="9">
        <f t="shared" si="4"/>
        <v>0.75</v>
      </c>
    </row>
    <row r="97" spans="1:7" ht="15">
      <c r="A97" s="4" t="s">
        <v>102</v>
      </c>
      <c r="B97">
        <v>232</v>
      </c>
      <c r="C97">
        <v>120</v>
      </c>
      <c r="D97" s="9">
        <f t="shared" si="3"/>
        <v>0.5172413793103449</v>
      </c>
      <c r="E97">
        <v>27</v>
      </c>
      <c r="F97">
        <v>23</v>
      </c>
      <c r="G97" s="9">
        <f t="shared" si="4"/>
        <v>0.8518518518518519</v>
      </c>
    </row>
    <row r="98" spans="1:7" ht="15">
      <c r="A98" s="4" t="s">
        <v>103</v>
      </c>
      <c r="B98">
        <v>553</v>
      </c>
      <c r="C98">
        <v>181</v>
      </c>
      <c r="D98" s="9">
        <f t="shared" si="3"/>
        <v>0.32730560578661844</v>
      </c>
      <c r="E98">
        <v>24</v>
      </c>
      <c r="F98">
        <v>11</v>
      </c>
      <c r="G98" s="9">
        <f t="shared" si="4"/>
        <v>0.4583333333333333</v>
      </c>
    </row>
    <row r="99" spans="1:7" ht="15">
      <c r="A99" s="4" t="s">
        <v>104</v>
      </c>
      <c r="B99">
        <v>86</v>
      </c>
      <c r="C99">
        <v>37</v>
      </c>
      <c r="D99" s="9">
        <f t="shared" si="3"/>
        <v>0.43023255813953487</v>
      </c>
      <c r="E99">
        <v>11</v>
      </c>
      <c r="F99">
        <v>10</v>
      </c>
      <c r="G99" s="9">
        <f t="shared" si="4"/>
        <v>0.9090909090909091</v>
      </c>
    </row>
    <row r="100" spans="1:7" ht="15">
      <c r="A100" s="4" t="s">
        <v>105</v>
      </c>
      <c r="B100">
        <v>5</v>
      </c>
      <c r="C100">
        <v>4</v>
      </c>
      <c r="D100" s="9">
        <f t="shared" si="3"/>
        <v>0.8</v>
      </c>
      <c r="E100">
        <v>2</v>
      </c>
      <c r="F100">
        <v>2</v>
      </c>
      <c r="G100" s="9">
        <f t="shared" si="4"/>
        <v>1</v>
      </c>
    </row>
    <row r="101" spans="1:7" ht="15">
      <c r="A101" s="4" t="s">
        <v>106</v>
      </c>
      <c r="B101">
        <v>87</v>
      </c>
      <c r="C101">
        <v>9</v>
      </c>
      <c r="D101" s="9">
        <f t="shared" si="3"/>
        <v>0.10344827586206896</v>
      </c>
      <c r="E101">
        <v>14</v>
      </c>
      <c r="F101">
        <v>6</v>
      </c>
      <c r="G101" s="9">
        <f t="shared" si="4"/>
        <v>0.42857142857142855</v>
      </c>
    </row>
    <row r="102" spans="1:7" ht="15">
      <c r="A102" s="4" t="s">
        <v>107</v>
      </c>
      <c r="B102">
        <v>239</v>
      </c>
      <c r="C102">
        <v>56</v>
      </c>
      <c r="D102" s="9">
        <f t="shared" si="3"/>
        <v>0.23430962343096234</v>
      </c>
      <c r="E102">
        <v>25</v>
      </c>
      <c r="F102">
        <v>12</v>
      </c>
      <c r="G102" s="9">
        <f t="shared" si="4"/>
        <v>0.48</v>
      </c>
    </row>
    <row r="103" spans="1:7" ht="15">
      <c r="A103" s="4" t="s">
        <v>108</v>
      </c>
      <c r="B103">
        <v>211</v>
      </c>
      <c r="C103">
        <v>48</v>
      </c>
      <c r="D103" s="9">
        <f t="shared" si="3"/>
        <v>0.22748815165876776</v>
      </c>
      <c r="E103">
        <v>26</v>
      </c>
      <c r="F103">
        <v>23</v>
      </c>
      <c r="G103" s="9">
        <f t="shared" si="4"/>
        <v>0.8846153846153846</v>
      </c>
    </row>
    <row r="104" spans="1:7" ht="15">
      <c r="A104" s="4" t="s">
        <v>109</v>
      </c>
      <c r="B104">
        <v>2</v>
      </c>
      <c r="C104">
        <v>1</v>
      </c>
      <c r="D104" s="9">
        <f t="shared" si="3"/>
        <v>0.5</v>
      </c>
      <c r="E104" t="s">
        <v>53</v>
      </c>
      <c r="F104" t="s">
        <v>53</v>
      </c>
      <c r="G104" s="9" t="s">
        <v>53</v>
      </c>
    </row>
    <row r="105" spans="1:7" ht="15">
      <c r="A105" s="4" t="s">
        <v>110</v>
      </c>
      <c r="B105">
        <v>5</v>
      </c>
      <c r="C105">
        <v>3</v>
      </c>
      <c r="D105" s="9">
        <f t="shared" si="3"/>
        <v>0.6</v>
      </c>
      <c r="E105" t="s">
        <v>53</v>
      </c>
      <c r="F105" t="s">
        <v>53</v>
      </c>
      <c r="G105" s="9" t="s">
        <v>53</v>
      </c>
    </row>
    <row r="106" spans="1:7" ht="15">
      <c r="A106" s="4" t="s">
        <v>111</v>
      </c>
      <c r="B106">
        <v>14</v>
      </c>
      <c r="C106">
        <v>10</v>
      </c>
      <c r="D106" s="9">
        <f t="shared" si="3"/>
        <v>0.7142857142857143</v>
      </c>
      <c r="E106">
        <v>5</v>
      </c>
      <c r="F106">
        <v>4</v>
      </c>
      <c r="G106" s="9">
        <f aca="true" t="shared" si="5" ref="G106:G126">F106/E106</f>
        <v>0.8</v>
      </c>
    </row>
    <row r="107" spans="1:7" ht="15">
      <c r="A107" s="4" t="s">
        <v>112</v>
      </c>
      <c r="B107">
        <v>47</v>
      </c>
      <c r="C107">
        <v>12</v>
      </c>
      <c r="D107" s="9">
        <f t="shared" si="3"/>
        <v>0.2553191489361702</v>
      </c>
      <c r="E107">
        <v>16</v>
      </c>
      <c r="F107">
        <v>8</v>
      </c>
      <c r="G107" s="9">
        <f t="shared" si="5"/>
        <v>0.5</v>
      </c>
    </row>
    <row r="108" spans="1:7" ht="15">
      <c r="A108" s="4" t="s">
        <v>113</v>
      </c>
      <c r="B108">
        <v>299</v>
      </c>
      <c r="C108">
        <v>104</v>
      </c>
      <c r="D108" s="9">
        <f t="shared" si="3"/>
        <v>0.34782608695652173</v>
      </c>
      <c r="E108">
        <v>27</v>
      </c>
      <c r="F108">
        <v>25</v>
      </c>
      <c r="G108" s="9">
        <f t="shared" si="5"/>
        <v>0.9259259259259259</v>
      </c>
    </row>
    <row r="109" spans="1:7" ht="15">
      <c r="A109" s="4" t="s">
        <v>114</v>
      </c>
      <c r="B109">
        <v>4</v>
      </c>
      <c r="C109">
        <v>0</v>
      </c>
      <c r="D109" s="9">
        <f t="shared" si="3"/>
        <v>0</v>
      </c>
      <c r="E109">
        <v>2</v>
      </c>
      <c r="F109">
        <v>0</v>
      </c>
      <c r="G109" s="9">
        <f t="shared" si="5"/>
        <v>0</v>
      </c>
    </row>
    <row r="110" spans="1:7" ht="15">
      <c r="A110" s="4" t="s">
        <v>115</v>
      </c>
      <c r="B110">
        <v>106</v>
      </c>
      <c r="C110">
        <v>7</v>
      </c>
      <c r="D110" s="9">
        <f t="shared" si="3"/>
        <v>0.0660377358490566</v>
      </c>
      <c r="E110">
        <v>22</v>
      </c>
      <c r="F110">
        <v>5</v>
      </c>
      <c r="G110" s="9">
        <f t="shared" si="5"/>
        <v>0.22727272727272727</v>
      </c>
    </row>
    <row r="111" spans="1:7" ht="15">
      <c r="A111" s="4" t="s">
        <v>116</v>
      </c>
      <c r="B111">
        <v>6</v>
      </c>
      <c r="C111">
        <v>2</v>
      </c>
      <c r="D111" s="9">
        <f t="shared" si="3"/>
        <v>0.3333333333333333</v>
      </c>
      <c r="E111">
        <v>1</v>
      </c>
      <c r="F111">
        <v>1</v>
      </c>
      <c r="G111" s="9">
        <f t="shared" si="5"/>
        <v>1</v>
      </c>
    </row>
    <row r="112" spans="1:7" ht="15">
      <c r="A112" s="4" t="s">
        <v>117</v>
      </c>
      <c r="B112">
        <v>47</v>
      </c>
      <c r="C112">
        <v>11</v>
      </c>
      <c r="D112" s="9">
        <f t="shared" si="3"/>
        <v>0.23404255319148937</v>
      </c>
      <c r="E112">
        <v>17</v>
      </c>
      <c r="F112">
        <v>8</v>
      </c>
      <c r="G112" s="9">
        <f t="shared" si="5"/>
        <v>0.47058823529411764</v>
      </c>
    </row>
    <row r="113" spans="1:7" ht="15">
      <c r="A113" s="4" t="s">
        <v>118</v>
      </c>
      <c r="B113">
        <v>86</v>
      </c>
      <c r="C113">
        <v>25</v>
      </c>
      <c r="D113" s="9">
        <f t="shared" si="3"/>
        <v>0.29069767441860467</v>
      </c>
      <c r="E113">
        <v>21</v>
      </c>
      <c r="F113">
        <v>11</v>
      </c>
      <c r="G113" s="9">
        <f t="shared" si="5"/>
        <v>0.5238095238095238</v>
      </c>
    </row>
    <row r="114" spans="1:7" ht="15">
      <c r="A114" s="4" t="s">
        <v>119</v>
      </c>
      <c r="B114">
        <v>174</v>
      </c>
      <c r="C114">
        <v>8</v>
      </c>
      <c r="D114" s="9">
        <f t="shared" si="3"/>
        <v>0.04597701149425287</v>
      </c>
      <c r="E114">
        <v>16</v>
      </c>
      <c r="F114">
        <v>7</v>
      </c>
      <c r="G114" s="9">
        <f t="shared" si="5"/>
        <v>0.4375</v>
      </c>
    </row>
    <row r="115" spans="1:7" ht="15">
      <c r="A115" s="4" t="s">
        <v>120</v>
      </c>
      <c r="B115">
        <v>5</v>
      </c>
      <c r="C115">
        <v>5</v>
      </c>
      <c r="D115" s="9">
        <f t="shared" si="3"/>
        <v>1</v>
      </c>
      <c r="E115">
        <v>2</v>
      </c>
      <c r="F115">
        <v>2</v>
      </c>
      <c r="G115" s="9">
        <f t="shared" si="5"/>
        <v>1</v>
      </c>
    </row>
    <row r="116" spans="1:7" ht="15">
      <c r="A116" s="4" t="s">
        <v>121</v>
      </c>
      <c r="B116">
        <v>62</v>
      </c>
      <c r="C116">
        <v>20</v>
      </c>
      <c r="D116" s="9">
        <f t="shared" si="3"/>
        <v>0.3225806451612903</v>
      </c>
      <c r="E116">
        <v>18</v>
      </c>
      <c r="F116">
        <v>8</v>
      </c>
      <c r="G116" s="9">
        <f t="shared" si="5"/>
        <v>0.4444444444444444</v>
      </c>
    </row>
    <row r="117" spans="1:7" ht="15">
      <c r="A117" s="4" t="s">
        <v>122</v>
      </c>
      <c r="B117">
        <v>43</v>
      </c>
      <c r="C117">
        <v>18</v>
      </c>
      <c r="D117" s="9">
        <f t="shared" si="3"/>
        <v>0.4186046511627907</v>
      </c>
      <c r="E117">
        <v>19</v>
      </c>
      <c r="F117">
        <v>10</v>
      </c>
      <c r="G117" s="9">
        <f t="shared" si="5"/>
        <v>0.5263157894736842</v>
      </c>
    </row>
    <row r="118" spans="1:7" ht="15">
      <c r="A118" s="4" t="s">
        <v>123</v>
      </c>
      <c r="B118">
        <v>434</v>
      </c>
      <c r="C118">
        <v>190</v>
      </c>
      <c r="D118" s="9">
        <f t="shared" si="3"/>
        <v>0.4377880184331797</v>
      </c>
      <c r="E118">
        <v>27</v>
      </c>
      <c r="F118">
        <v>22</v>
      </c>
      <c r="G118" s="9">
        <f t="shared" si="5"/>
        <v>0.8148148148148148</v>
      </c>
    </row>
    <row r="119" spans="1:7" ht="15">
      <c r="A119" s="4" t="s">
        <v>124</v>
      </c>
      <c r="B119">
        <v>43</v>
      </c>
      <c r="C119">
        <v>14</v>
      </c>
      <c r="D119" s="9">
        <f t="shared" si="3"/>
        <v>0.32558139534883723</v>
      </c>
      <c r="E119">
        <v>17</v>
      </c>
      <c r="F119">
        <v>6</v>
      </c>
      <c r="G119" s="9">
        <f t="shared" si="5"/>
        <v>0.35294117647058826</v>
      </c>
    </row>
    <row r="120" spans="1:7" ht="15">
      <c r="A120" s="4" t="s">
        <v>125</v>
      </c>
      <c r="B120">
        <v>35</v>
      </c>
      <c r="C120">
        <v>8</v>
      </c>
      <c r="D120" s="9">
        <f t="shared" si="3"/>
        <v>0.22857142857142856</v>
      </c>
      <c r="E120">
        <v>14</v>
      </c>
      <c r="F120">
        <v>5</v>
      </c>
      <c r="G120" s="9">
        <f t="shared" si="5"/>
        <v>0.35714285714285715</v>
      </c>
    </row>
    <row r="121" spans="1:7" ht="15">
      <c r="A121" s="4" t="s">
        <v>126</v>
      </c>
      <c r="B121">
        <v>174</v>
      </c>
      <c r="C121">
        <v>50</v>
      </c>
      <c r="D121" s="9">
        <f t="shared" si="3"/>
        <v>0.28735632183908044</v>
      </c>
      <c r="E121">
        <v>21</v>
      </c>
      <c r="F121">
        <v>17</v>
      </c>
      <c r="G121" s="9">
        <f t="shared" si="5"/>
        <v>0.8095238095238095</v>
      </c>
    </row>
    <row r="122" spans="1:7" ht="15">
      <c r="A122" s="4" t="s">
        <v>127</v>
      </c>
      <c r="B122">
        <v>101</v>
      </c>
      <c r="C122">
        <v>80</v>
      </c>
      <c r="D122" s="9">
        <f t="shared" si="3"/>
        <v>0.7920792079207921</v>
      </c>
      <c r="E122">
        <v>16</v>
      </c>
      <c r="F122">
        <v>9</v>
      </c>
      <c r="G122" s="9">
        <f t="shared" si="5"/>
        <v>0.5625</v>
      </c>
    </row>
    <row r="123" spans="1:7" ht="15">
      <c r="A123" s="4" t="s">
        <v>128</v>
      </c>
      <c r="B123">
        <v>769</v>
      </c>
      <c r="C123">
        <v>208</v>
      </c>
      <c r="D123" s="9">
        <f t="shared" si="3"/>
        <v>0.270481144343303</v>
      </c>
      <c r="E123">
        <v>27</v>
      </c>
      <c r="F123">
        <v>23</v>
      </c>
      <c r="G123" s="9">
        <f t="shared" si="5"/>
        <v>0.8518518518518519</v>
      </c>
    </row>
    <row r="124" spans="1:7" ht="15">
      <c r="A124" s="4" t="s">
        <v>129</v>
      </c>
      <c r="B124">
        <v>1</v>
      </c>
      <c r="C124">
        <v>0</v>
      </c>
      <c r="D124" s="9">
        <f t="shared" si="3"/>
        <v>0</v>
      </c>
      <c r="E124">
        <v>0</v>
      </c>
      <c r="F124">
        <v>0</v>
      </c>
      <c r="G124" s="9">
        <v>0</v>
      </c>
    </row>
    <row r="125" spans="1:7" ht="15">
      <c r="A125" s="4" t="s">
        <v>130</v>
      </c>
      <c r="B125">
        <v>222</v>
      </c>
      <c r="C125">
        <v>100</v>
      </c>
      <c r="D125" s="9">
        <f t="shared" si="3"/>
        <v>0.45045045045045046</v>
      </c>
      <c r="E125">
        <v>23</v>
      </c>
      <c r="F125">
        <v>18</v>
      </c>
      <c r="G125" s="9">
        <f t="shared" si="5"/>
        <v>0.782608695652174</v>
      </c>
    </row>
    <row r="126" spans="1:7" ht="15">
      <c r="A126" s="4" t="s">
        <v>131</v>
      </c>
      <c r="B126">
        <v>4</v>
      </c>
      <c r="C126">
        <v>2</v>
      </c>
      <c r="D126" s="9">
        <f t="shared" si="3"/>
        <v>0.5</v>
      </c>
      <c r="E126">
        <v>3</v>
      </c>
      <c r="F126">
        <v>1</v>
      </c>
      <c r="G126" s="9">
        <f t="shared" si="5"/>
        <v>0.3333333333333333</v>
      </c>
    </row>
    <row r="127" spans="1:7" ht="18.75">
      <c r="A127" s="5" t="s">
        <v>132</v>
      </c>
      <c r="B127" s="6">
        <f>SUM(B21:B126)</f>
        <v>23955</v>
      </c>
      <c r="C127" s="6">
        <f>SUM(C2:C126)</f>
        <v>10004</v>
      </c>
      <c r="D127" s="8">
        <f t="shared" si="3"/>
        <v>0.41761636401586305</v>
      </c>
      <c r="E127" s="7"/>
      <c r="F127" s="7"/>
      <c r="G127" s="7"/>
    </row>
  </sheetData>
  <sheetProtection password="DEBF" sheet="1" objects="1" scenarios="1" selectLockedCells="1" sort="0" autoFilter="0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Luisa Rubio</dc:creator>
  <cp:keywords/>
  <dc:description/>
  <cp:lastModifiedBy>María Luisa Rubio</cp:lastModifiedBy>
  <dcterms:created xsi:type="dcterms:W3CDTF">2012-10-10T10:50:05Z</dcterms:created>
  <dcterms:modified xsi:type="dcterms:W3CDTF">2012-10-10T10:59:56Z</dcterms:modified>
  <cp:category/>
  <cp:version/>
  <cp:contentType/>
  <cp:contentStatus/>
</cp:coreProperties>
</file>